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0" windowWidth="9720" windowHeight="6270" firstSheet="1" activeTab="1"/>
  </bookViews>
  <sheets>
    <sheet name="回復済み_Sheet1" sheetId="1" state="veryHidden" r:id="rId1"/>
    <sheet name="2-15" sheetId="2" r:id="rId2"/>
  </sheets>
  <definedNames/>
  <calcPr fullCalcOnLoad="1"/>
</workbook>
</file>

<file path=xl/sharedStrings.xml><?xml version="1.0" encoding="utf-8"?>
<sst xmlns="http://schemas.openxmlformats.org/spreadsheetml/2006/main" count="66" uniqueCount="35">
  <si>
    <t>２ 流出人口</t>
  </si>
  <si>
    <t>３ 流入人口</t>
  </si>
  <si>
    <t>４ 流入超過数（３－２）</t>
  </si>
  <si>
    <t>５ 昼間人口（１＋４）</t>
  </si>
  <si>
    <t>６ 昼夜間人口</t>
  </si>
  <si>
    <t>７　流出人口</t>
  </si>
  <si>
    <t>８  流入人口</t>
  </si>
  <si>
    <t>対前回増減</t>
  </si>
  <si>
    <t xml:space="preserve">         比率</t>
  </si>
  <si>
    <t>　　　　比率</t>
  </si>
  <si>
    <t>実数</t>
  </si>
  <si>
    <t>率</t>
  </si>
  <si>
    <t xml:space="preserve"> 実数</t>
  </si>
  <si>
    <t>(５／１×100)</t>
  </si>
  <si>
    <t>(２／１×100)</t>
  </si>
  <si>
    <t>(３／１×100)</t>
  </si>
  <si>
    <t>総  数</t>
  </si>
  <si>
    <t>男</t>
  </si>
  <si>
    <t>女</t>
  </si>
  <si>
    <t>各年10月1日現在 （単位：人 ，％）</t>
  </si>
  <si>
    <t>年　別</t>
  </si>
  <si>
    <t>区分</t>
  </si>
  <si>
    <r>
      <t xml:space="preserve">平成 </t>
    </r>
    <r>
      <rPr>
        <sz val="11"/>
        <rFont val="ＭＳ Ｐ明朝"/>
        <family val="1"/>
      </rPr>
      <t>7</t>
    </r>
    <r>
      <rPr>
        <sz val="11"/>
        <color indexed="9"/>
        <rFont val="ＭＳ Ｐ明朝"/>
        <family val="1"/>
      </rPr>
      <t>年</t>
    </r>
  </si>
  <si>
    <r>
      <t>資料：</t>
    </r>
    <r>
      <rPr>
        <sz val="11"/>
        <rFont val="ＭＳ Ｐ明朝"/>
        <family val="1"/>
      </rPr>
      <t>国勢調査</t>
    </r>
  </si>
  <si>
    <t>昭和60年</t>
  </si>
  <si>
    <r>
      <t>平成</t>
    </r>
    <r>
      <rPr>
        <sz val="11"/>
        <rFont val="ＭＳ Ｐ明朝"/>
        <family val="1"/>
      </rPr>
      <t>12</t>
    </r>
    <r>
      <rPr>
        <sz val="11"/>
        <color indexed="9"/>
        <rFont val="ＭＳ Ｐ明朝"/>
        <family val="1"/>
      </rPr>
      <t>年</t>
    </r>
  </si>
  <si>
    <t>１ 夜間人口（常住人口）</t>
  </si>
  <si>
    <r>
      <t xml:space="preserve"> 注 ：</t>
    </r>
    <r>
      <rPr>
        <sz val="11"/>
        <rFont val="ＭＳ Ｐ明朝"/>
        <family val="1"/>
      </rPr>
      <t>２流出人口、３流入人口には、15歳未満の者を含む。</t>
    </r>
  </si>
  <si>
    <t>２-１５　流出入人口・昼夜間人口の推移</t>
  </si>
  <si>
    <r>
      <t>平成</t>
    </r>
    <r>
      <rPr>
        <sz val="11"/>
        <rFont val="ＭＳ Ｐ明朝"/>
        <family val="1"/>
      </rPr>
      <t>17</t>
    </r>
    <r>
      <rPr>
        <sz val="11"/>
        <color indexed="9"/>
        <rFont val="ＭＳ Ｐ明朝"/>
        <family val="1"/>
      </rPr>
      <t>年</t>
    </r>
  </si>
  <si>
    <r>
      <t>平成</t>
    </r>
    <r>
      <rPr>
        <sz val="11"/>
        <rFont val="ＭＳ Ｐ明朝"/>
        <family val="1"/>
      </rPr>
      <t>22</t>
    </r>
    <r>
      <rPr>
        <sz val="11"/>
        <color indexed="9"/>
        <rFont val="ＭＳ Ｐ明朝"/>
        <family val="1"/>
      </rPr>
      <t>年</t>
    </r>
  </si>
  <si>
    <t>総  数</t>
  </si>
  <si>
    <t>令和２年</t>
  </si>
  <si>
    <r>
      <t>平成</t>
    </r>
    <r>
      <rPr>
        <sz val="11"/>
        <rFont val="ＭＳ Ｐ明朝"/>
        <family val="1"/>
      </rPr>
      <t>27年</t>
    </r>
  </si>
  <si>
    <t>平成2年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</si>
</sst>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</numFmts>
  <fonts count="5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7"/>
      <name val="ＭＳ 明朝"/>
      <family val="1"/>
    </font>
    <font>
      <sz val="20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明朝"/>
      <family val="1"/>
    </font>
    <font>
      <sz val="11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>
        <color indexed="9"/>
      </top>
      <bottom style="thin">
        <color indexed="8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8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7" fontId="5" fillId="0" borderId="0" applyFill="0" applyBorder="0" applyAlignment="0"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6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6" applyNumberFormat="0" applyAlignment="0" applyProtection="0"/>
    <xf numFmtId="0" fontId="1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left" vertical="center"/>
      <protection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 applyProtection="1">
      <alignment horizontal="left" vertical="center"/>
      <protection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 applyProtection="1">
      <alignment horizontal="left" vertical="center"/>
      <protection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8" xfId="0" applyFont="1" applyFill="1" applyBorder="1" applyAlignment="1" applyProtection="1">
      <alignment horizontal="centerContinuous" vertical="center"/>
      <protection/>
    </xf>
    <xf numFmtId="0" fontId="10" fillId="0" borderId="14" xfId="0" applyFont="1" applyFill="1" applyBorder="1" applyAlignment="1">
      <alignment horizontal="centerContinuous" vertical="center"/>
    </xf>
    <xf numFmtId="0" fontId="10" fillId="0" borderId="19" xfId="0" applyFont="1" applyFill="1" applyBorder="1" applyAlignment="1">
      <alignment horizontal="centerContinuous" vertical="center"/>
    </xf>
    <xf numFmtId="0" fontId="10" fillId="0" borderId="18" xfId="0" applyFont="1" applyFill="1" applyBorder="1" applyAlignment="1">
      <alignment vertical="center"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>
      <alignment horizontal="center" vertical="center"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37" fontId="10" fillId="0" borderId="21" xfId="0" applyNumberFormat="1" applyFont="1" applyFill="1" applyBorder="1" applyAlignment="1" applyProtection="1">
      <alignment vertical="center"/>
      <protection/>
    </xf>
    <xf numFmtId="37" fontId="10" fillId="0" borderId="22" xfId="0" applyNumberFormat="1" applyFont="1" applyFill="1" applyBorder="1" applyAlignment="1" applyProtection="1">
      <alignment vertical="center"/>
      <protection/>
    </xf>
    <xf numFmtId="176" fontId="10" fillId="0" borderId="22" xfId="0" applyNumberFormat="1" applyFont="1" applyFill="1" applyBorder="1" applyAlignment="1" applyProtection="1">
      <alignment vertical="center"/>
      <protection/>
    </xf>
    <xf numFmtId="3" fontId="13" fillId="0" borderId="22" xfId="53" applyNumberFormat="1" applyFont="1" applyFill="1" applyBorder="1" applyAlignment="1" applyProtection="1">
      <alignment vertical="center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10" fillId="0" borderId="23" xfId="0" applyFont="1" applyFill="1" applyBorder="1" applyAlignment="1" applyProtection="1">
      <alignment horizontal="center" vertical="center"/>
      <protection/>
    </xf>
    <xf numFmtId="37" fontId="10" fillId="0" borderId="24" xfId="0" applyNumberFormat="1" applyFont="1" applyFill="1" applyBorder="1" applyAlignment="1" applyProtection="1">
      <alignment vertical="center"/>
      <protection/>
    </xf>
    <xf numFmtId="37" fontId="10" fillId="0" borderId="25" xfId="0" applyNumberFormat="1" applyFont="1" applyFill="1" applyBorder="1" applyAlignment="1" applyProtection="1">
      <alignment vertical="center"/>
      <protection/>
    </xf>
    <xf numFmtId="176" fontId="10" fillId="0" borderId="25" xfId="0" applyNumberFormat="1" applyFont="1" applyFill="1" applyBorder="1" applyAlignment="1" applyProtection="1">
      <alignment vertical="center"/>
      <protection/>
    </xf>
    <xf numFmtId="0" fontId="10" fillId="0" borderId="26" xfId="0" applyFont="1" applyFill="1" applyBorder="1" applyAlignment="1" applyProtection="1">
      <alignment horizontal="center" vertical="center"/>
      <protection/>
    </xf>
    <xf numFmtId="37" fontId="10" fillId="0" borderId="27" xfId="0" applyNumberFormat="1" applyFont="1" applyFill="1" applyBorder="1" applyAlignment="1" applyProtection="1">
      <alignment vertical="center"/>
      <protection/>
    </xf>
    <xf numFmtId="3" fontId="13" fillId="0" borderId="25" xfId="53" applyNumberFormat="1" applyFont="1" applyFill="1" applyBorder="1" applyAlignment="1" applyProtection="1">
      <alignment vertical="center"/>
      <protection/>
    </xf>
    <xf numFmtId="37" fontId="10" fillId="0" borderId="13" xfId="0" applyNumberFormat="1" applyFont="1" applyFill="1" applyBorder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37" fontId="10" fillId="0" borderId="29" xfId="0" applyNumberFormat="1" applyFont="1" applyFill="1" applyBorder="1" applyAlignment="1" applyProtection="1">
      <alignment vertical="center"/>
      <protection/>
    </xf>
    <xf numFmtId="176" fontId="10" fillId="0" borderId="29" xfId="0" applyNumberFormat="1" applyFont="1" applyFill="1" applyBorder="1" applyAlignment="1" applyProtection="1">
      <alignment vertical="center"/>
      <protection/>
    </xf>
    <xf numFmtId="3" fontId="13" fillId="0" borderId="0" xfId="53" applyNumberFormat="1" applyFont="1" applyFill="1" applyBorder="1" applyAlignment="1" applyProtection="1">
      <alignment vertical="center"/>
      <protection/>
    </xf>
    <xf numFmtId="0" fontId="10" fillId="0" borderId="22" xfId="0" applyFont="1" applyFill="1" applyBorder="1" applyAlignment="1" applyProtection="1">
      <alignment vertical="center"/>
      <protection/>
    </xf>
    <xf numFmtId="0" fontId="10" fillId="0" borderId="3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11" fillId="0" borderId="32" xfId="0" applyFont="1" applyFill="1" applyBorder="1" applyAlignment="1" applyProtection="1">
      <alignment horizontal="center" vertical="center"/>
      <protection/>
    </xf>
    <xf numFmtId="0" fontId="11" fillId="0" borderId="33" xfId="0" applyFont="1" applyFill="1" applyBorder="1" applyAlignment="1" applyProtection="1">
      <alignment horizontal="center" vertical="center"/>
      <protection/>
    </xf>
    <xf numFmtId="37" fontId="11" fillId="0" borderId="32" xfId="0" applyNumberFormat="1" applyFont="1" applyFill="1" applyBorder="1" applyAlignment="1" applyProtection="1">
      <alignment vertical="center"/>
      <protection/>
    </xf>
    <xf numFmtId="176" fontId="11" fillId="0" borderId="32" xfId="0" applyNumberFormat="1" applyFont="1" applyFill="1" applyBorder="1" applyAlignment="1" applyProtection="1">
      <alignment vertical="center"/>
      <protection/>
    </xf>
    <xf numFmtId="0" fontId="11" fillId="0" borderId="32" xfId="0" applyFont="1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left" vertical="center"/>
      <protection/>
    </xf>
    <xf numFmtId="0" fontId="14" fillId="0" borderId="0" xfId="0" applyFont="1" applyFill="1" applyAlignment="1">
      <alignment vertical="center"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2" fillId="0" borderId="34" xfId="0" applyFont="1" applyFill="1" applyBorder="1" applyAlignment="1" applyProtection="1">
      <alignment horizontal="center" vertical="center"/>
      <protection/>
    </xf>
    <xf numFmtId="0" fontId="12" fillId="0" borderId="36" xfId="0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3" fillId="0" borderId="36" xfId="0" applyFont="1" applyFill="1" applyBorder="1" applyAlignment="1" applyProtection="1">
      <alignment horizontal="center" vertical="center"/>
      <protection/>
    </xf>
    <xf numFmtId="0" fontId="13" fillId="0" borderId="35" xfId="0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0" fillId="0" borderId="38" xfId="0" applyFont="1" applyFill="1" applyBorder="1" applyAlignment="1" applyProtection="1">
      <alignment horizontal="center" vertical="center"/>
      <protection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T34"/>
  <sheetViews>
    <sheetView showGridLines="0" tabSelected="1" zoomScalePageLayoutView="0" workbookViewId="0" topLeftCell="A1">
      <pane xSplit="3" ySplit="6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2" sqref="M2:T34"/>
    </sheetView>
  </sheetViews>
  <sheetFormatPr defaultColWidth="8.66015625" defaultRowHeight="18"/>
  <cols>
    <col min="1" max="1" width="1.66015625" style="1" customWidth="1"/>
    <col min="2" max="2" width="10.66015625" style="1" customWidth="1"/>
    <col min="3" max="3" width="6.66015625" style="1" customWidth="1"/>
    <col min="4" max="4" width="8.66015625" style="1" customWidth="1"/>
    <col min="5" max="5" width="7.66015625" style="1" customWidth="1"/>
    <col min="6" max="6" width="5.66015625" style="1" customWidth="1"/>
    <col min="7" max="7" width="8.66015625" style="1" customWidth="1"/>
    <col min="8" max="8" width="7.66015625" style="1" customWidth="1"/>
    <col min="9" max="9" width="5.66015625" style="1" customWidth="1"/>
    <col min="10" max="10" width="8.66015625" style="1" customWidth="1"/>
    <col min="11" max="11" width="7.66015625" style="1" customWidth="1"/>
    <col min="12" max="12" width="5.66015625" style="1" customWidth="1"/>
    <col min="13" max="13" width="8.66015625" style="1" customWidth="1"/>
    <col min="14" max="14" width="8.66015625" style="1" bestFit="1" customWidth="1"/>
    <col min="15" max="15" width="8.66015625" style="1" customWidth="1"/>
    <col min="16" max="16" width="7.66015625" style="1" customWidth="1"/>
    <col min="17" max="17" width="5.66015625" style="1" customWidth="1"/>
    <col min="18" max="20" width="12.66015625" style="1" customWidth="1"/>
    <col min="21" max="16384" width="8.83203125" style="1" customWidth="1"/>
  </cols>
  <sheetData>
    <row r="1" spans="2:20" ht="24">
      <c r="B1" s="57" t="s">
        <v>28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2:20" ht="13.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S2" s="3"/>
      <c r="T2" s="4" t="s">
        <v>19</v>
      </c>
    </row>
    <row r="3" spans="2:20" ht="4.5" customHeight="1" thickBo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5"/>
      <c r="S3" s="6"/>
      <c r="T3" s="6"/>
    </row>
    <row r="4" spans="2:20" ht="16.5" customHeight="1">
      <c r="B4" s="63" t="s">
        <v>20</v>
      </c>
      <c r="C4" s="64" t="s">
        <v>21</v>
      </c>
      <c r="D4" s="7" t="s">
        <v>26</v>
      </c>
      <c r="E4" s="8"/>
      <c r="F4" s="8"/>
      <c r="G4" s="7" t="s">
        <v>0</v>
      </c>
      <c r="H4" s="8"/>
      <c r="I4" s="8"/>
      <c r="J4" s="9" t="s">
        <v>1</v>
      </c>
      <c r="K4" s="10"/>
      <c r="L4" s="11"/>
      <c r="M4" s="9" t="s">
        <v>2</v>
      </c>
      <c r="N4" s="8"/>
      <c r="O4" s="7" t="s">
        <v>3</v>
      </c>
      <c r="P4" s="8"/>
      <c r="Q4" s="8"/>
      <c r="R4" s="7" t="s">
        <v>4</v>
      </c>
      <c r="S4" s="7" t="s">
        <v>5</v>
      </c>
      <c r="T4" s="7" t="s">
        <v>6</v>
      </c>
    </row>
    <row r="5" spans="2:20" ht="16.5" customHeight="1">
      <c r="B5" s="52"/>
      <c r="C5" s="65"/>
      <c r="D5" s="12"/>
      <c r="E5" s="13" t="s">
        <v>7</v>
      </c>
      <c r="F5" s="14"/>
      <c r="G5" s="12"/>
      <c r="H5" s="13" t="s">
        <v>7</v>
      </c>
      <c r="I5" s="14"/>
      <c r="J5" s="12"/>
      <c r="K5" s="13" t="s">
        <v>7</v>
      </c>
      <c r="L5" s="15"/>
      <c r="M5" s="12"/>
      <c r="N5" s="13" t="s">
        <v>7</v>
      </c>
      <c r="O5" s="12"/>
      <c r="P5" s="13" t="s">
        <v>7</v>
      </c>
      <c r="Q5" s="14"/>
      <c r="R5" s="7" t="s">
        <v>8</v>
      </c>
      <c r="S5" s="7" t="s">
        <v>9</v>
      </c>
      <c r="T5" s="7" t="s">
        <v>9</v>
      </c>
    </row>
    <row r="6" spans="2:20" ht="16.5" customHeight="1">
      <c r="B6" s="59"/>
      <c r="C6" s="66"/>
      <c r="D6" s="16"/>
      <c r="E6" s="17" t="s">
        <v>10</v>
      </c>
      <c r="F6" s="17" t="s">
        <v>11</v>
      </c>
      <c r="G6" s="18"/>
      <c r="H6" s="17" t="s">
        <v>10</v>
      </c>
      <c r="I6" s="17" t="s">
        <v>11</v>
      </c>
      <c r="J6" s="18"/>
      <c r="K6" s="17" t="s">
        <v>10</v>
      </c>
      <c r="L6" s="19" t="s">
        <v>11</v>
      </c>
      <c r="M6" s="18"/>
      <c r="N6" s="17" t="s">
        <v>12</v>
      </c>
      <c r="O6" s="18"/>
      <c r="P6" s="17" t="s">
        <v>10</v>
      </c>
      <c r="Q6" s="17" t="s">
        <v>11</v>
      </c>
      <c r="R6" s="17" t="s">
        <v>13</v>
      </c>
      <c r="S6" s="17" t="s">
        <v>14</v>
      </c>
      <c r="T6" s="17" t="s">
        <v>15</v>
      </c>
    </row>
    <row r="7" spans="2:20" ht="16.5" customHeight="1">
      <c r="B7" s="58" t="s">
        <v>24</v>
      </c>
      <c r="C7" s="20" t="s">
        <v>16</v>
      </c>
      <c r="D7" s="21">
        <v>284964</v>
      </c>
      <c r="E7" s="22">
        <v>22594</v>
      </c>
      <c r="F7" s="23">
        <v>8.611502839501467</v>
      </c>
      <c r="G7" s="22">
        <v>46844</v>
      </c>
      <c r="H7" s="22">
        <v>7226</v>
      </c>
      <c r="I7" s="23">
        <v>18.23918420919784</v>
      </c>
      <c r="J7" s="22">
        <v>30365</v>
      </c>
      <c r="K7" s="22">
        <v>3754</v>
      </c>
      <c r="L7" s="23">
        <v>14.10694825448123</v>
      </c>
      <c r="M7" s="22">
        <v>-16479</v>
      </c>
      <c r="N7" s="24">
        <v>-3472</v>
      </c>
      <c r="O7" s="22">
        <v>268485</v>
      </c>
      <c r="P7" s="22">
        <v>19122</v>
      </c>
      <c r="Q7" s="23">
        <v>7.6683389275874925</v>
      </c>
      <c r="R7" s="23">
        <v>94.2171642733819</v>
      </c>
      <c r="S7" s="23">
        <v>16.43856767872433</v>
      </c>
      <c r="T7" s="23">
        <v>10.655731952106231</v>
      </c>
    </row>
    <row r="8" spans="2:20" ht="16.5" customHeight="1">
      <c r="B8" s="52"/>
      <c r="C8" s="20" t="s">
        <v>17</v>
      </c>
      <c r="D8" s="21">
        <v>141404</v>
      </c>
      <c r="E8" s="22">
        <v>11496</v>
      </c>
      <c r="F8" s="23">
        <v>8.849339532592296</v>
      </c>
      <c r="G8" s="22">
        <v>36416</v>
      </c>
      <c r="H8" s="22">
        <v>5326</v>
      </c>
      <c r="I8" s="23">
        <v>17.130910260533934</v>
      </c>
      <c r="J8" s="22">
        <v>22367</v>
      </c>
      <c r="K8" s="22">
        <v>3075</v>
      </c>
      <c r="L8" s="23">
        <v>15.939249429815467</v>
      </c>
      <c r="M8" s="22">
        <v>-14049</v>
      </c>
      <c r="N8" s="24">
        <v>-2251</v>
      </c>
      <c r="O8" s="22">
        <v>127355</v>
      </c>
      <c r="P8" s="22">
        <v>9245</v>
      </c>
      <c r="Q8" s="23">
        <v>7.82744898823131</v>
      </c>
      <c r="R8" s="23">
        <v>90.06463749257446</v>
      </c>
      <c r="S8" s="23">
        <v>25.75316115527142</v>
      </c>
      <c r="T8" s="23">
        <v>15.817798647845887</v>
      </c>
    </row>
    <row r="9" spans="2:20" ht="16.5" customHeight="1">
      <c r="B9" s="59"/>
      <c r="C9" s="17" t="s">
        <v>18</v>
      </c>
      <c r="D9" s="21">
        <v>143560</v>
      </c>
      <c r="E9" s="22">
        <v>11098</v>
      </c>
      <c r="F9" s="23">
        <v>8.378251876009724</v>
      </c>
      <c r="G9" s="22">
        <v>10428</v>
      </c>
      <c r="H9" s="22">
        <v>1900</v>
      </c>
      <c r="I9" s="23">
        <v>22.27954971857411</v>
      </c>
      <c r="J9" s="22">
        <v>7998</v>
      </c>
      <c r="K9" s="22">
        <v>679</v>
      </c>
      <c r="L9" s="23">
        <v>9.277223664435033</v>
      </c>
      <c r="M9" s="22">
        <v>-2430</v>
      </c>
      <c r="N9" s="24">
        <v>-1221</v>
      </c>
      <c r="O9" s="22">
        <v>141130</v>
      </c>
      <c r="P9" s="22">
        <v>9877</v>
      </c>
      <c r="Q9" s="23">
        <v>7.525161329645799</v>
      </c>
      <c r="R9" s="23">
        <v>98.30732794650321</v>
      </c>
      <c r="S9" s="23">
        <v>7.263861799944274</v>
      </c>
      <c r="T9" s="23">
        <v>5.571189746447478</v>
      </c>
    </row>
    <row r="10" spans="2:20" ht="16.5" customHeight="1">
      <c r="B10" s="60" t="s">
        <v>34</v>
      </c>
      <c r="C10" s="20" t="s">
        <v>16</v>
      </c>
      <c r="D10" s="21">
        <f>D11+D12</f>
        <v>306787</v>
      </c>
      <c r="E10" s="22">
        <f>E11+E12</f>
        <v>21823</v>
      </c>
      <c r="F10" s="23">
        <f aca="true" t="shared" si="0" ref="F10:F18">E10/(D10-E10)*100</f>
        <v>7.658160329024017</v>
      </c>
      <c r="G10" s="22">
        <f>G11+G12</f>
        <v>58307</v>
      </c>
      <c r="H10" s="22">
        <f>H11+H12</f>
        <v>11463</v>
      </c>
      <c r="I10" s="23">
        <f aca="true" t="shared" si="1" ref="I10:I18">H10/(G10-H10)*100</f>
        <v>24.470583212364446</v>
      </c>
      <c r="J10" s="22">
        <f>J11+J12</f>
        <v>36984</v>
      </c>
      <c r="K10" s="22">
        <f>K11+K12</f>
        <v>6619</v>
      </c>
      <c r="L10" s="23">
        <f aca="true" t="shared" si="2" ref="L10:L18">K10/(J10-K10)*100</f>
        <v>21.798122838794665</v>
      </c>
      <c r="M10" s="22">
        <f>M11+M12</f>
        <v>-21323</v>
      </c>
      <c r="N10" s="24">
        <f>N11+N12</f>
        <v>-4844</v>
      </c>
      <c r="O10" s="22">
        <f>O11+O12</f>
        <v>285464</v>
      </c>
      <c r="P10" s="22">
        <f>P11+P12</f>
        <v>16979</v>
      </c>
      <c r="Q10" s="23">
        <f aca="true" t="shared" si="3" ref="Q10:Q18">P10/(O10-P10)*100</f>
        <v>6.324003203158463</v>
      </c>
      <c r="R10" s="23">
        <f aca="true" t="shared" si="4" ref="R10:R21">O10/D10*100</f>
        <v>93.04957511237438</v>
      </c>
      <c r="S10" s="23">
        <f aca="true" t="shared" si="5" ref="S10:S18">G10/D10*100</f>
        <v>19.005694504656326</v>
      </c>
      <c r="T10" s="23">
        <f aca="true" t="shared" si="6" ref="T10:T18">J10/D10*100</f>
        <v>12.055269617030708</v>
      </c>
    </row>
    <row r="11" spans="2:20" ht="16.5" customHeight="1">
      <c r="B11" s="61"/>
      <c r="C11" s="20" t="s">
        <v>17</v>
      </c>
      <c r="D11" s="21">
        <v>153148</v>
      </c>
      <c r="E11" s="22">
        <f>D11-D8</f>
        <v>11744</v>
      </c>
      <c r="F11" s="23">
        <f t="shared" si="0"/>
        <v>8.30528132160335</v>
      </c>
      <c r="G11" s="22">
        <v>43944</v>
      </c>
      <c r="H11" s="22">
        <f>G11-G8</f>
        <v>7528</v>
      </c>
      <c r="I11" s="23">
        <f t="shared" si="1"/>
        <v>20.672231985940247</v>
      </c>
      <c r="J11" s="22">
        <v>26728</v>
      </c>
      <c r="K11" s="22">
        <f>J11-J8</f>
        <v>4361</v>
      </c>
      <c r="L11" s="23">
        <f t="shared" si="2"/>
        <v>19.497473957169042</v>
      </c>
      <c r="M11" s="22">
        <f>J11-G11</f>
        <v>-17216</v>
      </c>
      <c r="N11" s="24">
        <f>M11-M8</f>
        <v>-3167</v>
      </c>
      <c r="O11" s="22">
        <f>D11+M11</f>
        <v>135932</v>
      </c>
      <c r="P11" s="22">
        <f>O11-O8</f>
        <v>8577</v>
      </c>
      <c r="Q11" s="23">
        <f t="shared" si="3"/>
        <v>6.734717914490989</v>
      </c>
      <c r="R11" s="23">
        <f t="shared" si="4"/>
        <v>88.75858646537989</v>
      </c>
      <c r="S11" s="23">
        <f t="shared" si="5"/>
        <v>28.6938125212213</v>
      </c>
      <c r="T11" s="23">
        <f t="shared" si="6"/>
        <v>17.452398986601196</v>
      </c>
    </row>
    <row r="12" spans="2:20" ht="16.5" customHeight="1">
      <c r="B12" s="62"/>
      <c r="C12" s="17" t="s">
        <v>18</v>
      </c>
      <c r="D12" s="21">
        <v>153639</v>
      </c>
      <c r="E12" s="22">
        <f>D12-D9</f>
        <v>10079</v>
      </c>
      <c r="F12" s="23">
        <f t="shared" si="0"/>
        <v>7.020757871273335</v>
      </c>
      <c r="G12" s="22">
        <v>14363</v>
      </c>
      <c r="H12" s="22">
        <f>G12-G9</f>
        <v>3935</v>
      </c>
      <c r="I12" s="23">
        <f t="shared" si="1"/>
        <v>37.734944380514</v>
      </c>
      <c r="J12" s="22">
        <v>10256</v>
      </c>
      <c r="K12" s="22">
        <f>J12-J9</f>
        <v>2258</v>
      </c>
      <c r="L12" s="23">
        <f t="shared" si="2"/>
        <v>28.232058014503625</v>
      </c>
      <c r="M12" s="22">
        <f>J12-G12</f>
        <v>-4107</v>
      </c>
      <c r="N12" s="24">
        <f>M12-M9</f>
        <v>-1677</v>
      </c>
      <c r="O12" s="22">
        <f>D12+M12</f>
        <v>149532</v>
      </c>
      <c r="P12" s="22">
        <f>O12-O9</f>
        <v>8402</v>
      </c>
      <c r="Q12" s="23">
        <f t="shared" si="3"/>
        <v>5.953376319705236</v>
      </c>
      <c r="R12" s="23">
        <f t="shared" si="4"/>
        <v>97.32685060433874</v>
      </c>
      <c r="S12" s="23">
        <f t="shared" si="5"/>
        <v>9.348537806155989</v>
      </c>
      <c r="T12" s="23">
        <f t="shared" si="6"/>
        <v>6.675388410494731</v>
      </c>
    </row>
    <row r="13" spans="2:20" ht="16.5" customHeight="1">
      <c r="B13" s="55" t="s">
        <v>22</v>
      </c>
      <c r="C13" s="25" t="s">
        <v>16</v>
      </c>
      <c r="D13" s="21">
        <f>D14+D15</f>
        <v>322463</v>
      </c>
      <c r="E13" s="22">
        <f>E14+E15</f>
        <v>15676</v>
      </c>
      <c r="F13" s="23">
        <f t="shared" si="0"/>
        <v>5.109734115200448</v>
      </c>
      <c r="G13" s="22">
        <f>G14+G15</f>
        <v>63348</v>
      </c>
      <c r="H13" s="22">
        <f>H14+H15</f>
        <v>5041</v>
      </c>
      <c r="I13" s="23">
        <f t="shared" si="1"/>
        <v>8.645617164319892</v>
      </c>
      <c r="J13" s="22">
        <f>J14+J15</f>
        <v>42268</v>
      </c>
      <c r="K13" s="22">
        <f>K14+K15</f>
        <v>5284</v>
      </c>
      <c r="L13" s="23">
        <f t="shared" si="2"/>
        <v>14.287259355396928</v>
      </c>
      <c r="M13" s="22">
        <f>M14+M15</f>
        <v>-21080</v>
      </c>
      <c r="N13" s="24">
        <f>N14+N15</f>
        <v>243</v>
      </c>
      <c r="O13" s="22">
        <f>O14+O15</f>
        <v>301383</v>
      </c>
      <c r="P13" s="22">
        <f>P14+P15</f>
        <v>15919</v>
      </c>
      <c r="Q13" s="23">
        <f t="shared" si="3"/>
        <v>5.576535044699157</v>
      </c>
      <c r="R13" s="23">
        <f t="shared" si="4"/>
        <v>93.4628158889547</v>
      </c>
      <c r="S13" s="23">
        <f t="shared" si="5"/>
        <v>19.64504454774656</v>
      </c>
      <c r="T13" s="23">
        <f t="shared" si="6"/>
        <v>13.107860436701266</v>
      </c>
    </row>
    <row r="14" spans="2:20" ht="16.5" customHeight="1">
      <c r="B14" s="52"/>
      <c r="C14" s="25" t="s">
        <v>17</v>
      </c>
      <c r="D14" s="21">
        <v>161023</v>
      </c>
      <c r="E14" s="22">
        <f>D14-D11</f>
        <v>7875</v>
      </c>
      <c r="F14" s="23">
        <f t="shared" si="0"/>
        <v>5.142084780734976</v>
      </c>
      <c r="G14" s="22">
        <v>47301</v>
      </c>
      <c r="H14" s="22">
        <f>G14-G11</f>
        <v>3357</v>
      </c>
      <c r="I14" s="23">
        <f t="shared" si="1"/>
        <v>7.639268159475697</v>
      </c>
      <c r="J14" s="22">
        <v>29631</v>
      </c>
      <c r="K14" s="22">
        <f aca="true" t="shared" si="7" ref="K14:K21">J14-J11</f>
        <v>2903</v>
      </c>
      <c r="L14" s="23">
        <f t="shared" si="2"/>
        <v>10.86126908111344</v>
      </c>
      <c r="M14" s="22">
        <f>J14-G14</f>
        <v>-17670</v>
      </c>
      <c r="N14" s="24">
        <f>M14-M11</f>
        <v>-454</v>
      </c>
      <c r="O14" s="22">
        <f aca="true" t="shared" si="8" ref="O14:O21">D14+M14</f>
        <v>143353</v>
      </c>
      <c r="P14" s="22">
        <f>O14-O11</f>
        <v>7421</v>
      </c>
      <c r="Q14" s="23">
        <f t="shared" si="3"/>
        <v>5.459347320719183</v>
      </c>
      <c r="R14" s="23">
        <f t="shared" si="4"/>
        <v>89.02641237587177</v>
      </c>
      <c r="S14" s="23">
        <f t="shared" si="5"/>
        <v>29.37530663321389</v>
      </c>
      <c r="T14" s="23">
        <f t="shared" si="6"/>
        <v>18.40171900908566</v>
      </c>
    </row>
    <row r="15" spans="2:20" ht="16.5" customHeight="1">
      <c r="B15" s="56"/>
      <c r="C15" s="26" t="s">
        <v>18</v>
      </c>
      <c r="D15" s="27">
        <v>161440</v>
      </c>
      <c r="E15" s="28">
        <f>D15-D12</f>
        <v>7801</v>
      </c>
      <c r="F15" s="29">
        <f t="shared" si="0"/>
        <v>5.077486836024708</v>
      </c>
      <c r="G15" s="28">
        <v>16047</v>
      </c>
      <c r="H15" s="22">
        <f>G15-G12</f>
        <v>1684</v>
      </c>
      <c r="I15" s="29">
        <f t="shared" si="1"/>
        <v>11.724570075889439</v>
      </c>
      <c r="J15" s="28">
        <v>12637</v>
      </c>
      <c r="K15" s="22">
        <f t="shared" si="7"/>
        <v>2381</v>
      </c>
      <c r="L15" s="29">
        <f t="shared" si="2"/>
        <v>23.21567862714509</v>
      </c>
      <c r="M15" s="28">
        <f>J15-G15</f>
        <v>-3410</v>
      </c>
      <c r="N15" s="24">
        <f>M15-M12</f>
        <v>697</v>
      </c>
      <c r="O15" s="28">
        <f t="shared" si="8"/>
        <v>158030</v>
      </c>
      <c r="P15" s="22">
        <f>O15-O12</f>
        <v>8498</v>
      </c>
      <c r="Q15" s="29">
        <f t="shared" si="3"/>
        <v>5.683064494556349</v>
      </c>
      <c r="R15" s="29">
        <f t="shared" si="4"/>
        <v>97.88776015857285</v>
      </c>
      <c r="S15" s="29">
        <f t="shared" si="5"/>
        <v>9.939915758176413</v>
      </c>
      <c r="T15" s="29">
        <f t="shared" si="6"/>
        <v>7.827675916749256</v>
      </c>
    </row>
    <row r="16" spans="2:20" ht="16.5" customHeight="1">
      <c r="B16" s="54" t="s">
        <v>25</v>
      </c>
      <c r="C16" s="30" t="s">
        <v>16</v>
      </c>
      <c r="D16" s="31">
        <f>D17+D18</f>
        <v>336315</v>
      </c>
      <c r="E16" s="28">
        <f>E17+E18</f>
        <v>13852</v>
      </c>
      <c r="F16" s="29">
        <f t="shared" si="0"/>
        <v>4.295686636916483</v>
      </c>
      <c r="G16" s="28">
        <f>G17+G18</f>
        <v>66626</v>
      </c>
      <c r="H16" s="28">
        <f>H17+H18</f>
        <v>3278</v>
      </c>
      <c r="I16" s="29">
        <f t="shared" si="1"/>
        <v>5.1745911473132535</v>
      </c>
      <c r="J16" s="28">
        <f>J17+J18</f>
        <v>44943</v>
      </c>
      <c r="K16" s="28">
        <f t="shared" si="7"/>
        <v>2675</v>
      </c>
      <c r="L16" s="29">
        <f t="shared" si="2"/>
        <v>6.328664710892401</v>
      </c>
      <c r="M16" s="28">
        <f>M17+M18</f>
        <v>-21683</v>
      </c>
      <c r="N16" s="32">
        <f>N17+N18</f>
        <v>-603</v>
      </c>
      <c r="O16" s="28">
        <f t="shared" si="8"/>
        <v>314632</v>
      </c>
      <c r="P16" s="28">
        <f>P17+P18</f>
        <v>13249</v>
      </c>
      <c r="Q16" s="29">
        <f t="shared" si="3"/>
        <v>4.396067462331983</v>
      </c>
      <c r="R16" s="29">
        <f t="shared" si="4"/>
        <v>93.55277046816228</v>
      </c>
      <c r="S16" s="29">
        <f t="shared" si="5"/>
        <v>19.810594234571756</v>
      </c>
      <c r="T16" s="29">
        <f t="shared" si="6"/>
        <v>13.363364702734042</v>
      </c>
    </row>
    <row r="17" spans="2:20" ht="16.5" customHeight="1">
      <c r="B17" s="52"/>
      <c r="C17" s="25" t="s">
        <v>17</v>
      </c>
      <c r="D17" s="33">
        <v>168087</v>
      </c>
      <c r="E17" s="22">
        <f>D17-D14</f>
        <v>7064</v>
      </c>
      <c r="F17" s="23">
        <f t="shared" si="0"/>
        <v>4.386950932475485</v>
      </c>
      <c r="G17" s="34">
        <v>49121</v>
      </c>
      <c r="H17" s="22">
        <f>G17-G14</f>
        <v>1820</v>
      </c>
      <c r="I17" s="29">
        <f t="shared" si="1"/>
        <v>3.8476987801526397</v>
      </c>
      <c r="J17" s="34">
        <v>31551</v>
      </c>
      <c r="K17" s="22">
        <f t="shared" si="7"/>
        <v>1920</v>
      </c>
      <c r="L17" s="29">
        <f t="shared" si="2"/>
        <v>6.4797003138604845</v>
      </c>
      <c r="M17" s="22">
        <f>J17-G17</f>
        <v>-17570</v>
      </c>
      <c r="N17" s="24">
        <f>M17-M14</f>
        <v>100</v>
      </c>
      <c r="O17" s="22">
        <f t="shared" si="8"/>
        <v>150517</v>
      </c>
      <c r="P17" s="22">
        <f>O17-O14</f>
        <v>7164</v>
      </c>
      <c r="Q17" s="29">
        <f t="shared" si="3"/>
        <v>4.997453837729242</v>
      </c>
      <c r="R17" s="29">
        <f t="shared" si="4"/>
        <v>89.54707978606316</v>
      </c>
      <c r="S17" s="29">
        <f t="shared" si="5"/>
        <v>29.22355684853677</v>
      </c>
      <c r="T17" s="29">
        <f t="shared" si="6"/>
        <v>18.77063663459994</v>
      </c>
    </row>
    <row r="18" spans="2:20" ht="16.5" customHeight="1">
      <c r="B18" s="53"/>
      <c r="C18" s="35" t="s">
        <v>18</v>
      </c>
      <c r="D18" s="34">
        <v>168228</v>
      </c>
      <c r="E18" s="36">
        <f>D18-D15</f>
        <v>6788</v>
      </c>
      <c r="F18" s="37">
        <f t="shared" si="0"/>
        <v>4.204658077304262</v>
      </c>
      <c r="G18" s="34">
        <v>17505</v>
      </c>
      <c r="H18" s="34">
        <f>G18-G15</f>
        <v>1458</v>
      </c>
      <c r="I18" s="37">
        <f t="shared" si="1"/>
        <v>9.085810431856421</v>
      </c>
      <c r="J18" s="34">
        <v>13392</v>
      </c>
      <c r="K18" s="34">
        <f t="shared" si="7"/>
        <v>755</v>
      </c>
      <c r="L18" s="37">
        <f t="shared" si="2"/>
        <v>5.9745192688138005</v>
      </c>
      <c r="M18" s="34">
        <f>J18-G18</f>
        <v>-4113</v>
      </c>
      <c r="N18" s="38">
        <f>M18-M15</f>
        <v>-703</v>
      </c>
      <c r="O18" s="34">
        <f t="shared" si="8"/>
        <v>164115</v>
      </c>
      <c r="P18" s="34">
        <f>O18-O15</f>
        <v>6085</v>
      </c>
      <c r="Q18" s="37">
        <f t="shared" si="3"/>
        <v>3.850534708599633</v>
      </c>
      <c r="R18" s="37">
        <f t="shared" si="4"/>
        <v>97.55510378771667</v>
      </c>
      <c r="S18" s="37">
        <f t="shared" si="5"/>
        <v>10.405521078536273</v>
      </c>
      <c r="T18" s="37">
        <f t="shared" si="6"/>
        <v>7.960624866252942</v>
      </c>
    </row>
    <row r="19" spans="2:20" ht="16.5" customHeight="1">
      <c r="B19" s="54" t="s">
        <v>29</v>
      </c>
      <c r="C19" s="25" t="s">
        <v>16</v>
      </c>
      <c r="D19" s="31">
        <f>D20+D21</f>
        <v>354431</v>
      </c>
      <c r="E19" s="28">
        <f>E20+E21</f>
        <v>18116</v>
      </c>
      <c r="F19" s="29">
        <f aca="true" t="shared" si="9" ref="F19:F30">E19/(D19-E19)*100</f>
        <v>5.386616713497762</v>
      </c>
      <c r="G19" s="28">
        <f>G20+G21</f>
        <v>73440</v>
      </c>
      <c r="H19" s="28">
        <f>H20+H21</f>
        <v>6814</v>
      </c>
      <c r="I19" s="29">
        <f aca="true" t="shared" si="10" ref="I19:I30">H19/(G19-H19)*100</f>
        <v>10.227238615555489</v>
      </c>
      <c r="J19" s="28">
        <f>J20+J21</f>
        <v>48368</v>
      </c>
      <c r="K19" s="28">
        <f t="shared" si="7"/>
        <v>3425</v>
      </c>
      <c r="L19" s="29">
        <f aca="true" t="shared" si="11" ref="L19:L30">K19/(J19-K19)*100</f>
        <v>7.620764078944441</v>
      </c>
      <c r="M19" s="28">
        <f>M20+M21</f>
        <v>-25072</v>
      </c>
      <c r="N19" s="28">
        <f>N20+N21</f>
        <v>-3389</v>
      </c>
      <c r="O19" s="28">
        <f t="shared" si="8"/>
        <v>329359</v>
      </c>
      <c r="P19" s="28">
        <f>P20+P21</f>
        <v>14727</v>
      </c>
      <c r="Q19" s="29">
        <f aca="true" t="shared" si="12" ref="Q19:Q30">P19/(O19-P19)*100</f>
        <v>4.680706349004551</v>
      </c>
      <c r="R19" s="29">
        <f t="shared" si="4"/>
        <v>92.92612666499262</v>
      </c>
      <c r="S19" s="29">
        <f aca="true" t="shared" si="13" ref="S19:S30">G19/D19*100</f>
        <v>20.720535167634885</v>
      </c>
      <c r="T19" s="29">
        <f aca="true" t="shared" si="14" ref="T19:T30">J19/D19*100</f>
        <v>13.646661832627508</v>
      </c>
    </row>
    <row r="20" spans="2:20" ht="16.5" customHeight="1">
      <c r="B20" s="52"/>
      <c r="C20" s="25" t="s">
        <v>17</v>
      </c>
      <c r="D20" s="33">
        <v>179095</v>
      </c>
      <c r="E20" s="22">
        <f>D20-D17</f>
        <v>11008</v>
      </c>
      <c r="F20" s="23">
        <f t="shared" si="9"/>
        <v>6.548989511383986</v>
      </c>
      <c r="G20" s="34">
        <v>54026</v>
      </c>
      <c r="H20" s="22">
        <f>G20-G17</f>
        <v>4905</v>
      </c>
      <c r="I20" s="29">
        <f t="shared" si="10"/>
        <v>9.98554589686692</v>
      </c>
      <c r="J20" s="34">
        <v>33742</v>
      </c>
      <c r="K20" s="22">
        <f t="shared" si="7"/>
        <v>2191</v>
      </c>
      <c r="L20" s="29">
        <f t="shared" si="11"/>
        <v>6.944312383125734</v>
      </c>
      <c r="M20" s="22">
        <f>J20-G20</f>
        <v>-20284</v>
      </c>
      <c r="N20" s="39">
        <f>M20-M17</f>
        <v>-2714</v>
      </c>
      <c r="O20" s="22">
        <f t="shared" si="8"/>
        <v>158811</v>
      </c>
      <c r="P20" s="22">
        <f>O20-O17</f>
        <v>8294</v>
      </c>
      <c r="Q20" s="29">
        <f t="shared" si="12"/>
        <v>5.510341024601873</v>
      </c>
      <c r="R20" s="29">
        <f t="shared" si="4"/>
        <v>88.67416734135514</v>
      </c>
      <c r="S20" s="29">
        <f t="shared" si="13"/>
        <v>30.166112956810633</v>
      </c>
      <c r="T20" s="29">
        <f t="shared" si="14"/>
        <v>18.84028029816578</v>
      </c>
    </row>
    <row r="21" spans="2:20" ht="16.5" customHeight="1">
      <c r="B21" s="53"/>
      <c r="C21" s="40" t="s">
        <v>18</v>
      </c>
      <c r="D21" s="34">
        <v>175336</v>
      </c>
      <c r="E21" s="36">
        <f>D21-D18</f>
        <v>7108</v>
      </c>
      <c r="F21" s="37">
        <f t="shared" si="9"/>
        <v>4.225218156311672</v>
      </c>
      <c r="G21" s="34">
        <v>19414</v>
      </c>
      <c r="H21" s="34">
        <f>G21-G18</f>
        <v>1909</v>
      </c>
      <c r="I21" s="37">
        <f t="shared" si="10"/>
        <v>10.905455584118823</v>
      </c>
      <c r="J21" s="34">
        <v>14626</v>
      </c>
      <c r="K21" s="34">
        <f t="shared" si="7"/>
        <v>1234</v>
      </c>
      <c r="L21" s="37">
        <f t="shared" si="11"/>
        <v>9.214456391875746</v>
      </c>
      <c r="M21" s="34">
        <f>J21-G21</f>
        <v>-4788</v>
      </c>
      <c r="N21" s="41">
        <f>M21-M18</f>
        <v>-675</v>
      </c>
      <c r="O21" s="34">
        <f t="shared" si="8"/>
        <v>170548</v>
      </c>
      <c r="P21" s="34">
        <f>O21-O18</f>
        <v>6433</v>
      </c>
      <c r="Q21" s="37">
        <f t="shared" si="12"/>
        <v>3.9198123267221154</v>
      </c>
      <c r="R21" s="37">
        <f t="shared" si="4"/>
        <v>97.26924305333759</v>
      </c>
      <c r="S21" s="37">
        <f t="shared" si="13"/>
        <v>11.07245517178446</v>
      </c>
      <c r="T21" s="37">
        <f t="shared" si="14"/>
        <v>8.341698225122052</v>
      </c>
    </row>
    <row r="22" spans="2:20" ht="16.5" customHeight="1">
      <c r="B22" s="54" t="s">
        <v>30</v>
      </c>
      <c r="C22" s="42" t="s">
        <v>16</v>
      </c>
      <c r="D22" s="31">
        <f>D23+D24</f>
        <v>372357</v>
      </c>
      <c r="E22" s="28">
        <f>E23+E24</f>
        <v>17926</v>
      </c>
      <c r="F22" s="29">
        <f t="shared" si="9"/>
        <v>5.057684006195847</v>
      </c>
      <c r="G22" s="28">
        <f>G23+G24</f>
        <v>70660</v>
      </c>
      <c r="H22" s="28">
        <f>H23+H24</f>
        <v>-2780</v>
      </c>
      <c r="I22" s="29">
        <f t="shared" si="10"/>
        <v>-3.7854030501089326</v>
      </c>
      <c r="J22" s="28">
        <f>J23+J24</f>
        <v>47974</v>
      </c>
      <c r="K22" s="28">
        <f aca="true" t="shared" si="15" ref="K22:K27">J22-J19</f>
        <v>-394</v>
      </c>
      <c r="L22" s="29">
        <f t="shared" si="11"/>
        <v>-0.8145881574594773</v>
      </c>
      <c r="M22" s="28">
        <f>M23+M24</f>
        <v>-22686</v>
      </c>
      <c r="N22" s="28">
        <f>N23+N24</f>
        <v>2386</v>
      </c>
      <c r="O22" s="28">
        <f aca="true" t="shared" si="16" ref="O22:O30">D22+M22</f>
        <v>349671</v>
      </c>
      <c r="P22" s="28">
        <f>P23+P24</f>
        <v>20312</v>
      </c>
      <c r="Q22" s="29">
        <f t="shared" si="12"/>
        <v>6.167130699328089</v>
      </c>
      <c r="R22" s="29">
        <f aca="true" t="shared" si="17" ref="R22:R30">O22/D22*100</f>
        <v>93.90745977650481</v>
      </c>
      <c r="S22" s="29">
        <f t="shared" si="13"/>
        <v>18.976412421412782</v>
      </c>
      <c r="T22" s="29">
        <f t="shared" si="14"/>
        <v>12.88387219791759</v>
      </c>
    </row>
    <row r="23" spans="2:20" ht="16.5" customHeight="1">
      <c r="B23" s="52"/>
      <c r="C23" s="25" t="s">
        <v>17</v>
      </c>
      <c r="D23" s="33">
        <v>187649</v>
      </c>
      <c r="E23" s="22">
        <f>D23-D20</f>
        <v>8554</v>
      </c>
      <c r="F23" s="23">
        <f t="shared" si="9"/>
        <v>4.776236075825679</v>
      </c>
      <c r="G23" s="34">
        <v>50906</v>
      </c>
      <c r="H23" s="22">
        <f>G23-G20</f>
        <v>-3120</v>
      </c>
      <c r="I23" s="29">
        <f t="shared" si="10"/>
        <v>-5.774997223559027</v>
      </c>
      <c r="J23" s="34">
        <v>33330</v>
      </c>
      <c r="K23" s="22">
        <f t="shared" si="15"/>
        <v>-412</v>
      </c>
      <c r="L23" s="29">
        <f t="shared" si="11"/>
        <v>-1.2210301701143975</v>
      </c>
      <c r="M23" s="22">
        <f>J23-G23</f>
        <v>-17576</v>
      </c>
      <c r="N23" s="39">
        <f>M23-M20</f>
        <v>2708</v>
      </c>
      <c r="O23" s="22">
        <f t="shared" si="16"/>
        <v>170073</v>
      </c>
      <c r="P23" s="22">
        <f>O23-O20</f>
        <v>11262</v>
      </c>
      <c r="Q23" s="29">
        <f t="shared" si="12"/>
        <v>7.09144832536789</v>
      </c>
      <c r="R23" s="29">
        <f t="shared" si="17"/>
        <v>90.63357651786048</v>
      </c>
      <c r="S23" s="29">
        <f t="shared" si="13"/>
        <v>27.12830870401654</v>
      </c>
      <c r="T23" s="29">
        <f t="shared" si="14"/>
        <v>17.761885221877016</v>
      </c>
    </row>
    <row r="24" spans="2:20" ht="16.5" customHeight="1">
      <c r="B24" s="53"/>
      <c r="C24" s="40" t="s">
        <v>18</v>
      </c>
      <c r="D24" s="34">
        <v>184708</v>
      </c>
      <c r="E24" s="36">
        <f>D24-D21</f>
        <v>9372</v>
      </c>
      <c r="F24" s="37">
        <f t="shared" si="9"/>
        <v>5.345165852990829</v>
      </c>
      <c r="G24" s="34">
        <v>19754</v>
      </c>
      <c r="H24" s="34">
        <f>G24-G21</f>
        <v>340</v>
      </c>
      <c r="I24" s="37">
        <f t="shared" si="10"/>
        <v>1.7513134851138354</v>
      </c>
      <c r="J24" s="34">
        <v>14644</v>
      </c>
      <c r="K24" s="34">
        <f t="shared" si="15"/>
        <v>18</v>
      </c>
      <c r="L24" s="37">
        <f t="shared" si="11"/>
        <v>0.12306850813619583</v>
      </c>
      <c r="M24" s="34">
        <f>J24-G24</f>
        <v>-5110</v>
      </c>
      <c r="N24" s="41">
        <f>M24-M21</f>
        <v>-322</v>
      </c>
      <c r="O24" s="34">
        <f t="shared" si="16"/>
        <v>179598</v>
      </c>
      <c r="P24" s="34">
        <f>O24-O21</f>
        <v>9050</v>
      </c>
      <c r="Q24" s="37">
        <f t="shared" si="12"/>
        <v>5.306423997936065</v>
      </c>
      <c r="R24" s="37">
        <f t="shared" si="17"/>
        <v>97.23347120861034</v>
      </c>
      <c r="S24" s="37">
        <f t="shared" si="13"/>
        <v>10.694718149728219</v>
      </c>
      <c r="T24" s="37">
        <f t="shared" si="14"/>
        <v>7.9281893583385665</v>
      </c>
    </row>
    <row r="25" spans="2:20" ht="16.5" customHeight="1">
      <c r="B25" s="54" t="s">
        <v>33</v>
      </c>
      <c r="C25" s="42" t="s">
        <v>16</v>
      </c>
      <c r="D25" s="31">
        <f>D26+D27</f>
        <v>381051</v>
      </c>
      <c r="E25" s="28">
        <f>E26+E27</f>
        <v>8694</v>
      </c>
      <c r="F25" s="29">
        <f>E25/(D25-E25)*100</f>
        <v>2.3348560655499964</v>
      </c>
      <c r="G25" s="28">
        <f>G26+G27</f>
        <v>75177</v>
      </c>
      <c r="H25" s="28">
        <f>H26+H27</f>
        <v>4517</v>
      </c>
      <c r="I25" s="29">
        <f>H25/(G25-H25)*100</f>
        <v>6.392584206057175</v>
      </c>
      <c r="J25" s="28">
        <f>J26+J27</f>
        <v>50498</v>
      </c>
      <c r="K25" s="28">
        <f t="shared" si="15"/>
        <v>2524</v>
      </c>
      <c r="L25" s="29">
        <f>K25/(J25-K25)*100</f>
        <v>5.26118314086797</v>
      </c>
      <c r="M25" s="28">
        <f>M26+M27</f>
        <v>-24679</v>
      </c>
      <c r="N25" s="28">
        <f>N26+N27</f>
        <v>-1993</v>
      </c>
      <c r="O25" s="28">
        <f>D25+M25</f>
        <v>356372</v>
      </c>
      <c r="P25" s="28">
        <f>P26+P27</f>
        <v>6701</v>
      </c>
      <c r="Q25" s="29">
        <f>P25/(O25-P25)*100</f>
        <v>1.9163728190213085</v>
      </c>
      <c r="R25" s="29">
        <f>O25/D25*100</f>
        <v>93.5234391196979</v>
      </c>
      <c r="S25" s="29">
        <f>G25/D25*100</f>
        <v>19.728855192612013</v>
      </c>
      <c r="T25" s="29">
        <f>J25/D25*100</f>
        <v>13.252294312309902</v>
      </c>
    </row>
    <row r="26" spans="2:20" ht="16.5" customHeight="1">
      <c r="B26" s="52"/>
      <c r="C26" s="25" t="s">
        <v>17</v>
      </c>
      <c r="D26" s="33">
        <v>192771</v>
      </c>
      <c r="E26" s="22">
        <f>D26-D23</f>
        <v>5122</v>
      </c>
      <c r="F26" s="23">
        <f>E26/(D26-E26)*100</f>
        <v>2.729564239617584</v>
      </c>
      <c r="G26" s="34">
        <v>53723</v>
      </c>
      <c r="H26" s="22">
        <f>G26-G23</f>
        <v>2817</v>
      </c>
      <c r="I26" s="29">
        <f>H26/(G26-H26)*100</f>
        <v>5.533728833536323</v>
      </c>
      <c r="J26" s="34">
        <v>34807</v>
      </c>
      <c r="K26" s="22">
        <f t="shared" si="15"/>
        <v>1477</v>
      </c>
      <c r="L26" s="29">
        <f>K26/(J26-K26)*100</f>
        <v>4.431443144314431</v>
      </c>
      <c r="M26" s="22">
        <f>J26-G26</f>
        <v>-18916</v>
      </c>
      <c r="N26" s="39">
        <f>M26-M23</f>
        <v>-1340</v>
      </c>
      <c r="O26" s="22">
        <f>D26+M26</f>
        <v>173855</v>
      </c>
      <c r="P26" s="22">
        <f>O26-O23</f>
        <v>3782</v>
      </c>
      <c r="Q26" s="29">
        <f>P26/(O26-P26)*100</f>
        <v>2.2237509775214175</v>
      </c>
      <c r="R26" s="29">
        <f>O26/D26*100</f>
        <v>90.18732070695282</v>
      </c>
      <c r="S26" s="29">
        <f>G26/D26*100</f>
        <v>27.868818442608067</v>
      </c>
      <c r="T26" s="29">
        <f>J26/D26*100</f>
        <v>18.056139149560877</v>
      </c>
    </row>
    <row r="27" spans="2:20" ht="16.5" customHeight="1">
      <c r="B27" s="53"/>
      <c r="C27" s="40" t="s">
        <v>18</v>
      </c>
      <c r="D27" s="34">
        <v>188280</v>
      </c>
      <c r="E27" s="36">
        <f>D27-D24</f>
        <v>3572</v>
      </c>
      <c r="F27" s="37">
        <f>E27/(D27-E27)*100</f>
        <v>1.9338631786387162</v>
      </c>
      <c r="G27" s="34">
        <v>21454</v>
      </c>
      <c r="H27" s="34">
        <f>G27-G24</f>
        <v>1700</v>
      </c>
      <c r="I27" s="37">
        <f>H27/(G27-H27)*100</f>
        <v>8.605851979345955</v>
      </c>
      <c r="J27" s="34">
        <v>15691</v>
      </c>
      <c r="K27" s="34">
        <f t="shared" si="15"/>
        <v>1047</v>
      </c>
      <c r="L27" s="37">
        <f>K27/(J27-K27)*100</f>
        <v>7.149685878175362</v>
      </c>
      <c r="M27" s="34">
        <f>J27-G27</f>
        <v>-5763</v>
      </c>
      <c r="N27" s="41">
        <f>M27-M24</f>
        <v>-653</v>
      </c>
      <c r="O27" s="34">
        <f>D27+M27</f>
        <v>182517</v>
      </c>
      <c r="P27" s="34">
        <f>O27-O24</f>
        <v>2919</v>
      </c>
      <c r="Q27" s="37">
        <f>P27/(O27-P27)*100</f>
        <v>1.6252964955066316</v>
      </c>
      <c r="R27" s="37">
        <f>O27/D27*100</f>
        <v>96.9391332058636</v>
      </c>
      <c r="S27" s="37">
        <f>G27/D27*100</f>
        <v>11.39473125132781</v>
      </c>
      <c r="T27" s="37">
        <f>J27/D27*100</f>
        <v>8.333864457191417</v>
      </c>
    </row>
    <row r="28" spans="2:20" ht="16.5" customHeight="1">
      <c r="B28" s="51" t="s">
        <v>32</v>
      </c>
      <c r="C28" s="42" t="s">
        <v>31</v>
      </c>
      <c r="D28" s="31">
        <f>D29+D30</f>
        <v>384654</v>
      </c>
      <c r="E28" s="28">
        <f>E29+E30</f>
        <v>3603</v>
      </c>
      <c r="F28" s="29">
        <f>E28/(D28-E28)*100</f>
        <v>0.9455427226276798</v>
      </c>
      <c r="G28" s="28">
        <f>G29+G30</f>
        <v>71353</v>
      </c>
      <c r="H28" s="28">
        <f>H29+H30</f>
        <v>-3824</v>
      </c>
      <c r="I28" s="29">
        <f>H28/(G28-H28)*100</f>
        <v>-5.0866621440068105</v>
      </c>
      <c r="J28" s="28">
        <f>J29+J30</f>
        <v>51784</v>
      </c>
      <c r="K28" s="28">
        <f>K29+K30</f>
        <v>1286</v>
      </c>
      <c r="L28" s="29">
        <f>K28/(J28-K28)*100</f>
        <v>2.5466355103172402</v>
      </c>
      <c r="M28" s="28">
        <f>M29+M30</f>
        <v>-19569</v>
      </c>
      <c r="N28" s="28">
        <f>N29+N30</f>
        <v>5110</v>
      </c>
      <c r="O28" s="28">
        <f t="shared" si="16"/>
        <v>365085</v>
      </c>
      <c r="P28" s="28">
        <f>P29+P30</f>
        <v>8713</v>
      </c>
      <c r="Q28" s="29">
        <f>P28/(O28-P28)*100</f>
        <v>2.444917109088256</v>
      </c>
      <c r="R28" s="29">
        <f>O28/D28*100</f>
        <v>94.9125707778939</v>
      </c>
      <c r="S28" s="29">
        <f>G28/D28*100</f>
        <v>18.549917588274138</v>
      </c>
      <c r="T28" s="29">
        <f>J28/D28*100</f>
        <v>13.462488366168039</v>
      </c>
    </row>
    <row r="29" spans="2:20" ht="16.5" customHeight="1">
      <c r="B29" s="52"/>
      <c r="C29" s="25" t="s">
        <v>17</v>
      </c>
      <c r="D29" s="33">
        <v>193719</v>
      </c>
      <c r="E29" s="22">
        <f>D29-D26</f>
        <v>948</v>
      </c>
      <c r="F29" s="23">
        <f>E29/(D29-E29)*100</f>
        <v>0.4917752151516567</v>
      </c>
      <c r="G29" s="34">
        <v>50022</v>
      </c>
      <c r="H29" s="22">
        <f>G29-G26</f>
        <v>-3701</v>
      </c>
      <c r="I29" s="29">
        <f>H29/(G29-H29)*100</f>
        <v>-6.8890419373452705</v>
      </c>
      <c r="J29" s="34">
        <v>35326</v>
      </c>
      <c r="K29" s="22">
        <f>J29-J26</f>
        <v>519</v>
      </c>
      <c r="L29" s="29">
        <f>K29/(J29-K29)*100</f>
        <v>1.4910793805843652</v>
      </c>
      <c r="M29" s="22">
        <f>J29-G29</f>
        <v>-14696</v>
      </c>
      <c r="N29" s="22">
        <f>M29-M26</f>
        <v>4220</v>
      </c>
      <c r="O29" s="22">
        <f t="shared" si="16"/>
        <v>179023</v>
      </c>
      <c r="P29" s="22">
        <f>O29-O26</f>
        <v>5168</v>
      </c>
      <c r="Q29" s="29">
        <f>P29/(O29-P29)*100</f>
        <v>2.9725921026142474</v>
      </c>
      <c r="R29" s="29">
        <f>O29/D29*100</f>
        <v>92.41375394256629</v>
      </c>
      <c r="S29" s="29">
        <f>G29/D29*100</f>
        <v>25.821937961686775</v>
      </c>
      <c r="T29" s="29">
        <f>J29/D29*100</f>
        <v>18.235691904253066</v>
      </c>
    </row>
    <row r="30" spans="2:20" ht="16.5" customHeight="1">
      <c r="B30" s="53"/>
      <c r="C30" s="40" t="s">
        <v>18</v>
      </c>
      <c r="D30" s="34">
        <v>190935</v>
      </c>
      <c r="E30" s="36">
        <f>D30-D27</f>
        <v>2655</v>
      </c>
      <c r="F30" s="37">
        <f>E30/(D30-E30)*100</f>
        <v>1.410133843212237</v>
      </c>
      <c r="G30" s="34">
        <v>21331</v>
      </c>
      <c r="H30" s="36">
        <f>G30-G27</f>
        <v>-123</v>
      </c>
      <c r="I30" s="37">
        <f>H30/(G30-H30)*100</f>
        <v>-0.573319660669339</v>
      </c>
      <c r="J30" s="34">
        <v>16458</v>
      </c>
      <c r="K30" s="36">
        <f>J30-J27</f>
        <v>767</v>
      </c>
      <c r="L30" s="37">
        <f>K30/(J30-K30)*100</f>
        <v>4.888152444076222</v>
      </c>
      <c r="M30" s="34">
        <f>J30-G30</f>
        <v>-4873</v>
      </c>
      <c r="N30" s="36">
        <f>M30-M27</f>
        <v>890</v>
      </c>
      <c r="O30" s="34">
        <f t="shared" si="16"/>
        <v>186062</v>
      </c>
      <c r="P30" s="36">
        <f>O30-O27</f>
        <v>3545</v>
      </c>
      <c r="Q30" s="37">
        <f>P30/(O30-P30)*100</f>
        <v>1.9422848282625729</v>
      </c>
      <c r="R30" s="37">
        <f>O30/D30*100</f>
        <v>97.44782255741484</v>
      </c>
      <c r="S30" s="37">
        <f>G30/D30*100</f>
        <v>11.171864770733496</v>
      </c>
      <c r="T30" s="37">
        <f>J30/D30*100</f>
        <v>8.619687328148324</v>
      </c>
    </row>
    <row r="31" spans="2:20" ht="4.5" customHeight="1" thickBot="1">
      <c r="B31" s="43"/>
      <c r="C31" s="44"/>
      <c r="D31" s="45"/>
      <c r="E31" s="45"/>
      <c r="F31" s="46"/>
      <c r="G31" s="45"/>
      <c r="H31" s="45"/>
      <c r="I31" s="46"/>
      <c r="J31" s="45"/>
      <c r="K31" s="45"/>
      <c r="L31" s="46"/>
      <c r="M31" s="45"/>
      <c r="N31" s="47"/>
      <c r="O31" s="45"/>
      <c r="P31" s="45"/>
      <c r="Q31" s="46"/>
      <c r="R31" s="46"/>
      <c r="S31" s="46"/>
      <c r="T31" s="46"/>
    </row>
    <row r="32" spans="2:20" ht="4.5" customHeight="1">
      <c r="B32" s="3"/>
      <c r="C32" s="2"/>
      <c r="D32" s="34"/>
      <c r="E32" s="34"/>
      <c r="F32" s="48"/>
      <c r="G32" s="34"/>
      <c r="H32" s="34"/>
      <c r="I32" s="48"/>
      <c r="J32" s="34"/>
      <c r="K32" s="34"/>
      <c r="L32" s="48"/>
      <c r="M32" s="34"/>
      <c r="N32" s="41"/>
      <c r="O32" s="34"/>
      <c r="P32" s="34"/>
      <c r="Q32" s="48"/>
      <c r="R32" s="48"/>
      <c r="S32" s="48"/>
      <c r="T32" s="48"/>
    </row>
    <row r="33" ht="13.5">
      <c r="B33" s="49" t="s">
        <v>23</v>
      </c>
    </row>
    <row r="34" ht="13.5">
      <c r="B34" s="50" t="s">
        <v>27</v>
      </c>
    </row>
  </sheetData>
  <sheetProtection/>
  <mergeCells count="11">
    <mergeCell ref="B25:B27"/>
    <mergeCell ref="B28:B30"/>
    <mergeCell ref="B19:B21"/>
    <mergeCell ref="B22:B24"/>
    <mergeCell ref="B13:B15"/>
    <mergeCell ref="B16:B18"/>
    <mergeCell ref="B1:T1"/>
    <mergeCell ref="B7:B9"/>
    <mergeCell ref="B10:B12"/>
    <mergeCell ref="B4:B6"/>
    <mergeCell ref="C4:C6"/>
  </mergeCells>
  <printOptions/>
  <pageMargins left="0.5118110236220472" right="0.5118110236220472" top="0.5118110236220472" bottom="0.5118110236220472" header="0.5118110236220472" footer="0.5118110236220472"/>
  <pageSetup horizontalDpi="160" verticalDpi="160" orientation="portrait" paperSize="9" scale="86" r:id="rId1"/>
  <colBreaks count="1" manualBreakCount="1">
    <brk id="12" max="65535" man="1"/>
  </colBreaks>
  <ignoredErrors>
    <ignoredError sqref="E13:E19 F10:P19 O20:O21 E22:Q24 M25:N25 P25 E25 H25 F25:G25 I25:J25 O25:O27 E28 H29:H30 O29:O30 G28 M28 H28 J28:K28 O28 F28 P28 L28 I28 N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並木　彩香</dc:creator>
  <cp:keywords/>
  <dc:description/>
  <cp:lastModifiedBy>Administrator</cp:lastModifiedBy>
  <cp:lastPrinted>2008-01-21T04:24:53Z</cp:lastPrinted>
  <dcterms:created xsi:type="dcterms:W3CDTF">1997-08-20T11:48:16Z</dcterms:created>
  <dcterms:modified xsi:type="dcterms:W3CDTF">2023-04-06T02:02:58Z</dcterms:modified>
  <cp:category/>
  <cp:version/>
  <cp:contentType/>
  <cp:contentStatus/>
</cp:coreProperties>
</file>